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8-2025 ERDF\1 výzva\"/>
    </mc:Choice>
  </mc:AlternateContent>
  <xr:revisionPtr revIDLastSave="0" documentId="13_ncr:1_{F85E2B0A-1C91-4D49-8936-53B8D6D84C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S7" i="1"/>
  <c r="R12" i="1" s="1"/>
  <c r="P8" i="1"/>
  <c r="S8" i="1"/>
  <c r="T8" i="1"/>
  <c r="P7" i="1"/>
  <c r="Q12" i="1" l="1"/>
  <c r="T7" i="1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<sst xmlns="http://schemas.openxmlformats.org/spreadsheetml/2006/main" count="58" uniqueCount="49">
  <si>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</si>
  <si>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</si>
  <si>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</si>
  <si>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</si>
  <si>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</si>
  <si>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</si>
  <si>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</si>
  <si>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</si>
  <si>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</si>
  <si>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</si>
  <si>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</si>
  <si>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</si>
  <si>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</si>
  <si>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32320000-2 - Televizní a audiovizuální přístroje</t>
  </si>
  <si>
    <t>32321000-9 - Videoprojektory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</si>
  <si>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</si>
  <si>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</si>
  <si>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</si>
  <si>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</si>
  <si>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</si>
  <si>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</si>
  <si>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</si>
  <si>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</si>
  <si>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</si>
  <si>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</si>
  <si>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</si>
  <si>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</si>
  <si>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</si>
  <si>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</si>
  <si>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</si>
  <si>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</si>
  <si>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</si>
  <si>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</si>
  <si>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</si>
  <si>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Příloha č. 2 Kupní smlouvy - Technická specifikace
Audiovizuální technika (II.) 058 - 2025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</si>
  <si>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</si>
  <si>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</si>
  <si>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</si>
  <si>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Mgr. Josef Zeman,
Tel.: 37763 5503,
735 715 881</t>
  </si>
  <si>
    <t>Sedláčkova 19, 
301 00 Plzeň,
Fakulta filozofická - Katedra filozofie,
místnost SD 205</t>
  </si>
  <si>
    <t>Dataprojektor</t>
  </si>
  <si>
    <t>Projektor LCD lampový.
Rozlišení min. 1024 x 768, 4:3.
Svítivost min. 3600 ANSI lm, kontrast min. 16000:1.
Porty HDMI, VGA, LAN.
Reproduktory.</t>
  </si>
  <si>
    <t>Studiová sluchátka</t>
  </si>
  <si>
    <t>Sluchátka přes hlavu, otevřená konstrukce, 3,5 mm Jack, 6,3 mm Jack.
Frekvenční rozsah min. 5-36000 H.
Citlivost min. 105 dB/mW.
Impedance 150 Ohm.
Odnímatelný kabel 1,8 m.
Typ připojení: 3,5 mm Jack, 6,3 mm Jack.</t>
  </si>
  <si>
    <t>Držák na monitor 55''</t>
  </si>
  <si>
    <t>Musí mít možnost VESA 400x400
Náklon až 10°
Musí obsahovat montážní sadu
Nosnost až 50 Kg
Minimální vzdálenost od zdi 4 cm
Kompatibilní s informační tabulí / monitorem 55" iiyama.</t>
  </si>
  <si>
    <t>Samostatná faktura</t>
  </si>
  <si>
    <t>Bc. Marek Vyčítal,
Tel.: 37763 2882,
776 732 996
E-mail: beowulf@civ.zcu.cz</t>
  </si>
  <si>
    <t>Univerzitní 20,
301 00 Plzeň,
Centrum informatizace a výpočetní techniky - Odbor uživatelské podpory a provozu,
místnost UI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</si>
</sst>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2">
    <xf numFmtId="0" fontId="0" fillId="0" borderId="0" xfId="0"/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0" fontId="17" fillId="4" borderId="8" xfId="0" applyFont="1" applyFill="1" applyBorder="1" applyAlignment="1" applyProtection="1">
      <alignment horizontal="lef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 inden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17" fillId="4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Normal="100" workbookViewId="0">
      <selection activeCell="O19" sqref="O19"/>
    </sheetView>
  </sheetViews>
  <sheetFormatPr defaultRowHeight="15" x14ac:dyDescent="0.25"/>
  <cols>
    <col min="1" max="1" width="1.42578125" style="12" bestFit="1" customWidth="1"/>
    <col min="2" max="2" width="5.7109375" style="12" bestFit="1" customWidth="1"/>
    <col min="3" max="3" width="41.28515625" style="11" customWidth="1"/>
    <col min="4" max="4" width="11.42578125" style="110" customWidth="1"/>
    <col min="5" max="5" width="9" style="10" bestFit="1" customWidth="1"/>
    <col min="6" max="6" width="76.7109375" style="11" customWidth="1"/>
    <col min="7" max="7" width="36.42578125" style="11" customWidth="1"/>
    <col min="8" max="8" width="30.5703125" style="11" customWidth="1"/>
    <col min="9" max="9" width="23.140625" style="11" customWidth="1"/>
    <col min="10" max="10" width="14.42578125" style="11" bestFit="1" customWidth="1"/>
    <col min="11" max="11" width="53.42578125" style="12" customWidth="1"/>
    <col min="12" max="12" width="28.5703125" style="12" customWidth="1"/>
    <col min="13" max="13" width="26.42578125" style="12" customWidth="1"/>
    <col min="14" max="14" width="42.5703125" style="11" customWidth="1"/>
    <col min="15" max="15" width="27.5703125" style="11" customWidth="1"/>
    <col min="16" max="16" width="17.7109375" style="11" hidden="1" customWidth="1"/>
    <col min="17" max="17" width="24" style="12" bestFit="1" customWidth="1"/>
    <col min="18" max="18" width="24.140625" style="12" customWidth="1"/>
    <col min="19" max="19" width="19.7109375" style="12" customWidth="1"/>
    <col min="20" max="20" width="17.85546875" style="12" customWidth="1"/>
    <col min="21" max="21" width="11.5703125" style="12" hidden="1" customWidth="1"/>
    <col min="22" max="22" width="32.85546875" style="13" customWidth="1"/>
    <col min="23" max="16384" width="9.140625" style="12"/>
  </cols>
  <sheetData>
    <row r="1" spans="2:22" ht="43.5" customHeight="1" x14ac:dyDescent="0.25">
      <c r="B1" s="8" t="s">
        <v>34</v>
      </c>
      <c r="C1" s="9"/>
      <c r="D1" s="9"/>
    </row>
    <row r="2" spans="2:22" ht="18" customHeight="1" x14ac:dyDescent="0.25">
      <c r="C2" s="12"/>
      <c r="D2" s="14"/>
      <c r="E2" s="15"/>
      <c r="F2" s="16"/>
      <c r="G2" s="16"/>
      <c r="H2" s="16"/>
      <c r="I2" s="12"/>
      <c r="J2" s="17"/>
      <c r="N2" s="18"/>
      <c r="O2" s="16"/>
      <c r="P2" s="16"/>
      <c r="Q2" s="16"/>
      <c r="R2" s="16"/>
      <c r="T2" s="19"/>
      <c r="U2" s="20"/>
      <c r="V2" s="21"/>
    </row>
    <row r="3" spans="2:22" ht="18" customHeight="1" x14ac:dyDescent="0.25">
      <c r="B3" s="22"/>
      <c r="C3" s="23" t="s">
        <v>0</v>
      </c>
      <c r="D3" s="24"/>
      <c r="E3" s="24"/>
      <c r="F3" s="24"/>
      <c r="G3" s="25"/>
      <c r="H3" s="25"/>
      <c r="I3" s="25"/>
      <c r="J3" s="25"/>
      <c r="K3" s="25"/>
      <c r="L3" s="25"/>
      <c r="M3" s="19"/>
      <c r="N3" s="26"/>
      <c r="O3" s="26"/>
      <c r="P3" s="26"/>
      <c r="Q3" s="26"/>
      <c r="R3" s="26"/>
      <c r="T3" s="19"/>
    </row>
    <row r="4" spans="2:22" ht="18" customHeight="1" thickBot="1" x14ac:dyDescent="0.3">
      <c r="B4" s="27"/>
      <c r="C4" s="28" t="s">
        <v>1</v>
      </c>
      <c r="D4" s="24"/>
      <c r="E4" s="24"/>
      <c r="F4" s="24"/>
      <c r="G4" s="24"/>
      <c r="H4" s="24"/>
      <c r="I4" s="19"/>
      <c r="J4" s="19"/>
      <c r="K4" s="19"/>
      <c r="L4" s="19"/>
      <c r="M4" s="19"/>
      <c r="N4" s="16"/>
      <c r="O4" s="16"/>
      <c r="P4" s="16"/>
      <c r="Q4" s="19"/>
      <c r="R4" s="19"/>
      <c r="T4" s="19"/>
    </row>
    <row r="5" spans="2:22" ht="34.5" customHeight="1" thickBot="1" x14ac:dyDescent="0.3">
      <c r="B5" s="29"/>
      <c r="C5" s="30"/>
      <c r="D5" s="31"/>
      <c r="E5" s="31"/>
      <c r="F5" s="16"/>
      <c r="G5" s="32" t="s">
        <v>2</v>
      </c>
      <c r="H5" s="33" t="s">
        <v>2</v>
      </c>
      <c r="I5" s="16"/>
      <c r="J5" s="16"/>
      <c r="N5" s="16"/>
      <c r="O5" s="34"/>
      <c r="P5" s="34"/>
      <c r="R5" s="32" t="s">
        <v>2</v>
      </c>
      <c r="V5" s="17"/>
    </row>
    <row r="6" spans="2:22" ht="76.5" customHeight="1" thickTop="1" thickBot="1" x14ac:dyDescent="0.3">
      <c r="B6" s="35" t="s">
        <v>3</v>
      </c>
      <c r="C6" s="36" t="s">
        <v>19</v>
      </c>
      <c r="D6" s="36" t="s">
        <v>4</v>
      </c>
      <c r="E6" s="36" t="s">
        <v>17</v>
      </c>
      <c r="F6" s="36" t="s">
        <v>18</v>
      </c>
      <c r="G6" s="37" t="s">
        <v>5</v>
      </c>
      <c r="H6" s="38" t="s">
        <v>32</v>
      </c>
      <c r="I6" s="36" t="s">
        <v>20</v>
      </c>
      <c r="J6" s="36" t="s">
        <v>21</v>
      </c>
      <c r="K6" s="36" t="s">
        <v>36</v>
      </c>
      <c r="L6" s="36" t="s">
        <v>22</v>
      </c>
      <c r="M6" s="39" t="s">
        <v>23</v>
      </c>
      <c r="N6" s="36" t="s">
        <v>24</v>
      </c>
      <c r="O6" s="36" t="s">
        <v>27</v>
      </c>
      <c r="P6" s="36" t="s">
        <v>28</v>
      </c>
      <c r="Q6" s="36" t="s">
        <v>6</v>
      </c>
      <c r="R6" s="40" t="s">
        <v>7</v>
      </c>
      <c r="S6" s="39" t="s">
        <v>8</v>
      </c>
      <c r="T6" s="39" t="s">
        <v>9</v>
      </c>
      <c r="U6" s="36" t="s">
        <v>25</v>
      </c>
      <c r="V6" s="41" t="s">
        <v>26</v>
      </c>
    </row>
    <row r="7" spans="2:22" ht="147" customHeight="1" thickTop="1" x14ac:dyDescent="0.25">
      <c r="B7" s="42">
        <v>1</v>
      </c>
      <c r="C7" s="43" t="s">
        <v>40</v>
      </c>
      <c r="D7" s="44">
        <v>1</v>
      </c>
      <c r="E7" s="45" t="s">
        <v>30</v>
      </c>
      <c r="F7" s="46" t="s">
        <v>41</v>
      </c>
      <c r="G7" s="2"/>
      <c r="H7" s="1"/>
      <c r="I7" s="47" t="s">
        <v>46</v>
      </c>
      <c r="J7" s="48" t="s">
        <v>35</v>
      </c>
      <c r="K7" s="47" t="s">
        <v>37</v>
      </c>
      <c r="L7" s="49"/>
      <c r="M7" s="51" t="s">
        <v>38</v>
      </c>
      <c r="N7" s="50" t="s">
        <v>39</v>
      </c>
      <c r="O7" s="52" t="s">
        <v>33</v>
      </c>
      <c r="P7" s="53">
        <f>D7*Q7</f>
        <v>11800</v>
      </c>
      <c r="Q7" s="54">
        <v>11800</v>
      </c>
      <c r="R7" s="3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14</v>
      </c>
    </row>
    <row r="8" spans="2:22" ht="147" customHeight="1" thickBot="1" x14ac:dyDescent="0.3">
      <c r="B8" s="59">
        <v>2</v>
      </c>
      <c r="C8" s="60" t="s">
        <v>42</v>
      </c>
      <c r="D8" s="61">
        <v>1</v>
      </c>
      <c r="E8" s="62" t="s">
        <v>30</v>
      </c>
      <c r="F8" s="63" t="s">
        <v>43</v>
      </c>
      <c r="G8" s="4"/>
      <c r="H8" s="64" t="s">
        <v>31</v>
      </c>
      <c r="I8" s="65"/>
      <c r="J8" s="66"/>
      <c r="K8" s="67"/>
      <c r="L8" s="68"/>
      <c r="M8" s="70"/>
      <c r="N8" s="69"/>
      <c r="O8" s="71"/>
      <c r="P8" s="72">
        <f>D8*Q8</f>
        <v>9100</v>
      </c>
      <c r="Q8" s="73">
        <v>9100</v>
      </c>
      <c r="R8" s="5"/>
      <c r="S8" s="74">
        <f>D8*R8</f>
        <v>0</v>
      </c>
      <c r="T8" s="75" t="str">
        <f t="shared" ref="T8" si="1">IF(ISNUMBER(R8), IF(R8&gt;Q8,"NEVYHOVUJE","VYHOVUJE")," ")</f>
        <v xml:space="preserve"> </v>
      </c>
      <c r="U8" s="67"/>
      <c r="V8" s="76" t="s">
        <v>15</v>
      </c>
    </row>
    <row r="9" spans="2:22" ht="147" customHeight="1" thickBot="1" x14ac:dyDescent="0.3">
      <c r="B9" s="77">
        <v>3</v>
      </c>
      <c r="C9" s="78" t="s">
        <v>44</v>
      </c>
      <c r="D9" s="79">
        <v>8</v>
      </c>
      <c r="E9" s="80" t="s">
        <v>30</v>
      </c>
      <c r="F9" s="81" t="s">
        <v>45</v>
      </c>
      <c r="G9" s="6"/>
      <c r="H9" s="82" t="s">
        <v>31</v>
      </c>
      <c r="I9" s="83" t="s">
        <v>46</v>
      </c>
      <c r="J9" s="83" t="s">
        <v>35</v>
      </c>
      <c r="K9" s="83" t="s">
        <v>37</v>
      </c>
      <c r="L9" s="84"/>
      <c r="M9" s="85" t="s">
        <v>47</v>
      </c>
      <c r="N9" s="85" t="s">
        <v>48</v>
      </c>
      <c r="O9" s="86" t="s">
        <v>33</v>
      </c>
      <c r="P9" s="87">
        <f>D9*Q9</f>
        <v>4400</v>
      </c>
      <c r="Q9" s="88">
        <v>550</v>
      </c>
      <c r="R9" s="7"/>
      <c r="S9" s="89">
        <f>D9*R9</f>
        <v>0</v>
      </c>
      <c r="T9" s="90" t="str">
        <f t="shared" ref="T9" si="2">IF(ISNUMBER(R9), IF(R9&gt;Q9,"NEVYHOVUJE","VYHOVUJE")," ")</f>
        <v xml:space="preserve"> </v>
      </c>
      <c r="U9" s="91"/>
      <c r="V9" s="80" t="s">
        <v>13</v>
      </c>
    </row>
    <row r="10" spans="2:22" ht="13.5" customHeight="1" thickTop="1" thickBot="1" x14ac:dyDescent="0.3">
      <c r="C10" s="12"/>
      <c r="D10" s="12"/>
      <c r="E10" s="12"/>
      <c r="F10" s="12"/>
      <c r="G10" s="12"/>
      <c r="H10" s="12"/>
      <c r="I10" s="12"/>
      <c r="J10" s="12"/>
      <c r="N10" s="12"/>
      <c r="O10" s="12"/>
      <c r="P10" s="12"/>
      <c r="S10" s="92"/>
    </row>
    <row r="11" spans="2:22" ht="60.75" customHeight="1" thickTop="1" thickBot="1" x14ac:dyDescent="0.3">
      <c r="B11" s="93" t="s">
        <v>10</v>
      </c>
      <c r="C11" s="94"/>
      <c r="D11" s="94"/>
      <c r="E11" s="94"/>
      <c r="F11" s="94"/>
      <c r="G11" s="94"/>
      <c r="H11" s="95"/>
      <c r="I11" s="96"/>
      <c r="J11" s="96"/>
      <c r="K11" s="96"/>
      <c r="L11" s="97"/>
      <c r="M11" s="17"/>
      <c r="N11" s="17"/>
      <c r="O11" s="98"/>
      <c r="P11" s="98"/>
      <c r="Q11" s="99" t="s">
        <v>11</v>
      </c>
      <c r="R11" s="100" t="s">
        <v>12</v>
      </c>
      <c r="S11" s="101"/>
      <c r="T11" s="102"/>
      <c r="U11" s="34"/>
      <c r="V11" s="103"/>
    </row>
    <row r="12" spans="2:22" ht="33" customHeight="1" thickTop="1" thickBot="1" x14ac:dyDescent="0.3">
      <c r="B12" s="104" t="s">
        <v>16</v>
      </c>
      <c r="C12" s="104"/>
      <c r="D12" s="104"/>
      <c r="E12" s="104"/>
      <c r="F12" s="104"/>
      <c r="G12" s="104"/>
      <c r="H12" s="104"/>
      <c r="I12" s="104"/>
      <c r="J12" s="104"/>
      <c r="L12" s="14"/>
      <c r="M12" s="14"/>
      <c r="N12" s="14"/>
      <c r="O12" s="105"/>
      <c r="P12" s="105"/>
      <c r="Q12" s="106">
        <f>SUM(P7:P9)</f>
        <v>25300</v>
      </c>
      <c r="R12" s="107">
        <f>SUM(S7:S9)</f>
        <v>0</v>
      </c>
      <c r="S12" s="108"/>
      <c r="T12" s="109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11" t="s">
        <v>29</v>
      </c>
      <c r="C15" s="111"/>
      <c r="D15" s="111"/>
      <c r="E15" s="111"/>
      <c r="F15" s="111"/>
      <c r="G15" s="111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Pw+nSXo+Rr0DGkCIvf1uRxZafvmaaPo5oSpR9rO+TXiPSEYv8HF+gqYeFkCvgxnKujXi7D7XMhh2sPc6sq59mA==" saltValue="7baRX8WRGrxz3GxLNSr2cQ==" spinCount="100000" sheet="1" objects="1" scenarios="1"/>
  <mergeCells count="14">
    <mergeCell ref="B15:G15"/>
    <mergeCell ref="R12:T12"/>
    <mergeCell ref="B12:J12"/>
    <mergeCell ref="M7:M8"/>
    <mergeCell ref="N7:N8"/>
    <mergeCell ref="O7:O8"/>
    <mergeCell ref="L7:L8"/>
    <mergeCell ref="B1:D1"/>
    <mergeCell ref="B11:G11"/>
    <mergeCell ref="R11:T11"/>
    <mergeCell ref="I7:I8"/>
    <mergeCell ref="J7:J8"/>
    <mergeCell ref="K7:K8"/>
    <mergeCell ref="U7:U8"/>
  </mergeCells>
  <conditionalFormatting sqref="B7:B9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9">
    <cfRule type="containsBlanks" dxfId="9" priority="9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:T9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hyperlinks>
    <hyperlink ref="H6" location="AVT!B12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2025-07-30T12:16:45Z</cp:lastPrinted>
  <dcterms:created xsi:type="dcterms:W3CDTF">2014-03-05T12:43:32Z</dcterms:created>
  <dcterms:modified xsi:type="dcterms:W3CDTF">2025-07-30T12:58:47Z</dcterms:modified>
</cp:coreProperties>
</file>